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5234EE48-11EB-4FC5-A859-98486682F1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5" l="1"/>
  <c r="D6" i="5"/>
  <c r="D7" i="5"/>
  <c r="D8" i="5"/>
  <c r="D9" i="5"/>
  <c r="D10" i="5"/>
  <c r="D11" i="5"/>
  <c r="D12" i="5"/>
  <c r="D13" i="5"/>
  <c r="D15" i="5"/>
  <c r="D16" i="5"/>
  <c r="D18" i="5"/>
  <c r="D19" i="5"/>
  <c r="D20" i="5"/>
  <c r="D21" i="5"/>
  <c r="D22" i="5"/>
  <c r="D23" i="5"/>
  <c r="D24" i="5"/>
  <c r="D25" i="5"/>
  <c r="D27" i="5"/>
  <c r="D29" i="5"/>
  <c r="D31" i="5"/>
  <c r="D32" i="5"/>
  <c r="D5" i="5"/>
  <c r="E28" i="5"/>
  <c r="H27" i="5"/>
  <c r="H28" i="5" s="1"/>
  <c r="G27" i="5"/>
  <c r="G28" i="5" s="1"/>
  <c r="C28" i="5"/>
  <c r="D28" i="5" s="1"/>
  <c r="E26" i="5"/>
  <c r="C26" i="5"/>
  <c r="E17" i="5"/>
  <c r="C17" i="5"/>
  <c r="I31" i="5"/>
  <c r="I32" i="5"/>
  <c r="I6" i="5"/>
  <c r="I7" i="5"/>
  <c r="I8" i="5"/>
  <c r="I9" i="5"/>
  <c r="I10" i="5"/>
  <c r="I11" i="5"/>
  <c r="I12" i="5"/>
  <c r="I13" i="5"/>
  <c r="I14" i="5"/>
  <c r="I15" i="5"/>
  <c r="I16" i="5"/>
  <c r="I18" i="5"/>
  <c r="I19" i="5"/>
  <c r="I20" i="5"/>
  <c r="I21" i="5"/>
  <c r="I22" i="5"/>
  <c r="I23" i="5"/>
  <c r="I24" i="5"/>
  <c r="I25" i="5"/>
  <c r="I27" i="5"/>
  <c r="I28" i="5" s="1"/>
  <c r="I29" i="5"/>
  <c r="I5" i="5"/>
  <c r="H6" i="5"/>
  <c r="H7" i="5"/>
  <c r="H8" i="5"/>
  <c r="H9" i="5"/>
  <c r="H10" i="5"/>
  <c r="H11" i="5"/>
  <c r="H12" i="5"/>
  <c r="H13" i="5"/>
  <c r="H14" i="5"/>
  <c r="H15" i="5"/>
  <c r="H16" i="5"/>
  <c r="H18" i="5"/>
  <c r="H20" i="5"/>
  <c r="H21" i="5"/>
  <c r="H22" i="5"/>
  <c r="H23" i="5"/>
  <c r="H24" i="5"/>
  <c r="H25" i="5"/>
  <c r="H29" i="5"/>
  <c r="H31" i="5"/>
  <c r="H32" i="5"/>
  <c r="H5" i="5"/>
  <c r="G6" i="5"/>
  <c r="G7" i="5"/>
  <c r="G8" i="5"/>
  <c r="G9" i="5"/>
  <c r="G10" i="5"/>
  <c r="G11" i="5"/>
  <c r="G12" i="5"/>
  <c r="G13" i="5"/>
  <c r="G14" i="5"/>
  <c r="G15" i="5"/>
  <c r="G16" i="5"/>
  <c r="G18" i="5"/>
  <c r="G19" i="5"/>
  <c r="G20" i="5"/>
  <c r="G21" i="5"/>
  <c r="G22" i="5"/>
  <c r="G23" i="5"/>
  <c r="G24" i="5"/>
  <c r="G25" i="5"/>
  <c r="G29" i="5"/>
  <c r="G31" i="5"/>
  <c r="G32" i="5"/>
  <c r="G5" i="5"/>
  <c r="D26" i="5" l="1"/>
  <c r="D17" i="5"/>
  <c r="E30" i="5"/>
  <c r="I17" i="5"/>
  <c r="C30" i="5"/>
  <c r="C33" i="5" s="1"/>
  <c r="G17" i="5"/>
  <c r="H26" i="5"/>
  <c r="I26" i="5"/>
  <c r="G26" i="5"/>
  <c r="H17" i="5"/>
  <c r="D30" i="5" l="1"/>
  <c r="E33" i="5"/>
  <c r="D33" i="5" s="1"/>
  <c r="G33" i="5"/>
  <c r="G30" i="5"/>
  <c r="I30" i="5"/>
  <c r="H30" i="5"/>
  <c r="I33" i="5" l="1"/>
  <c r="H33" i="5"/>
</calcChain>
</file>

<file path=xl/sharedStrings.xml><?xml version="1.0" encoding="utf-8"?>
<sst xmlns="http://schemas.openxmlformats.org/spreadsheetml/2006/main" count="45" uniqueCount="41">
  <si>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</si>
  <si>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</si>
  <si>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</si>
  <si>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</si>
  <si>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</si>
  <si>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</si>
  <si>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</si>
  <si>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</si>
  <si>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</si>
  <si>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</si>
  <si>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</si>
  <si>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</si>
  <si>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</si>
  <si>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</si>
  <si>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</si>
  <si>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</si>
  <si>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</si>
  <si>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</si>
  <si>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</si>
  <si>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</si>
  <si>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</si>
  <si>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</si>
  <si>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</si>
  <si>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</si>
  <si>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</si>
  <si>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</si>
  <si>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</si>
  <si>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</si>
  <si>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</si>
  <si>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Pub</t>
  </si>
  <si>
    <t>Total</t>
  </si>
  <si>
    <t>Priv</t>
  </si>
  <si>
    <t>RRB</t>
  </si>
  <si>
    <t>Grand</t>
  </si>
  <si>
    <t>SBI</t>
  </si>
  <si>
    <t>ICICI</t>
  </si>
  <si>
    <t>All Banks</t>
  </si>
  <si>
    <t>BAND</t>
  </si>
  <si>
    <t>Bank Name</t>
  </si>
  <si>
    <t>NEDFi</t>
  </si>
  <si>
    <t>Segregation of Advances in Arunachal Pradesh as on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</si>
</sst>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19">
    <xf numFmtId="0" fontId="0" fillId="0" borderId="0" xfId="0"/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0" fillId="0" borderId="10" xfId="0" applyNumberFormat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0" fontId="0" fillId="0" borderId="10" xfId="0" applyBorder="1" applyAlignment="1">
      <alignment wrapText="1"/>
    </xf>
    <xf numFmtId="0" fontId="1" fillId="0" borderId="10" xfId="0" applyFont="1" applyBorder="1" applyAlignment="1">
      <alignment wrapText="1"/>
    </xf>
    <xf numFmtId="2" fontId="0" fillId="0" borderId="10" xfId="0" applyNumberFormat="1" applyBorder="1" applyAlignment="1">
      <alignment horizontal="right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wrapText="1"/>
    </xf>
    <xf numFmtId="2" fontId="0" fillId="33" borderId="10" xfId="0" applyNumberFormat="1" applyFill="1" applyBorder="1" applyAlignment="1">
      <alignment wrapText="1"/>
    </xf>
    <xf numFmtId="2" fontId="0" fillId="33" borderId="10" xfId="0" applyNumberFormat="1" applyFill="1" applyBorder="1" applyAlignment="1">
      <alignment horizontal="right" wrapText="1"/>
    </xf>
    <xf numFmtId="0" fontId="0" fillId="33" borderId="10" xfId="0" applyFill="1" applyBorder="1" applyAlignment="1">
      <alignment wrapText="1"/>
    </xf>
    <xf numFmtId="0" fontId="20" fillId="0" borderId="0" xfId="0" applyFont="1" applyAlignment="1">
      <alignment horizontal="center"/>
    </xf>
    <xf numFmtId="0" fontId="21" fillId="0" borderId="11" xfId="0" applyFont="1" applyBorder="1" applyAlignment="1">
      <alignment horizontal="center" wrapText="1"/>
    </xf>
    <xf numFmtId="0" fontId="22" fillId="0" borderId="11" xfId="0" applyFont="1" applyBorder="1"/>
    <xf numFmtId="0" fontId="20" fillId="0" borderId="11" xfId="0" applyFont="1" applyBorder="1" applyAlignment="1">
      <alignment horizontal="center" wrapText="1"/>
    </xf>
    <xf numFmtId="0" fontId="0" fillId="0" borderId="11" xfId="0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sheetPr>
    <tabColor theme="0"/>
  </sheetPr>
  <dimension ref="A1:I33"/>
  <sheetViews>
    <sheetView tabSelected="1" topLeftCell="A9" workbookViewId="0">
      <selection sqref="A1:I33"/>
    </sheetView>
  </sheetViews>
  <sheetFormatPr defaultRowHeight="14.4" x14ac:dyDescent="0.3"/>
  <cols>
    <col min="3" max="5" width="9.5546875" bestFit="1" customWidth="1"/>
    <col min="6" max="6" width="9" bestFit="1" customWidth="1"/>
    <col min="7" max="7" width="9.109375" customWidth="1"/>
    <col min="8" max="8" width="8.5546875" customWidth="1"/>
    <col min="9" max="9" width="7.6640625" customWidth="1"/>
  </cols>
  <sheetData>
    <row r="1" spans="1:9" ht="19.2" customHeight="1" x14ac:dyDescent="0.3">
      <c r="A1" s="14">
        <v>10</v>
      </c>
      <c r="B1" s="14"/>
      <c r="C1" s="14"/>
      <c r="D1" s="14"/>
      <c r="E1" s="14"/>
      <c r="F1" s="14"/>
      <c r="G1" s="14"/>
      <c r="H1" s="14"/>
      <c r="I1" s="14"/>
    </row>
    <row r="2" spans="1:9" ht="17.399999999999999" x14ac:dyDescent="0.35">
      <c r="A2" s="15" t="s">
        <v>40</v>
      </c>
      <c r="B2" s="16"/>
      <c r="C2" s="16"/>
      <c r="D2" s="16"/>
      <c r="E2" s="16"/>
      <c r="F2" s="16"/>
      <c r="G2" s="16"/>
      <c r="H2" s="16"/>
      <c r="I2" s="16"/>
    </row>
    <row r="3" spans="1:9" x14ac:dyDescent="0.3">
      <c r="A3" s="17" t="s">
        <v>23</v>
      </c>
      <c r="B3" s="18"/>
      <c r="C3" s="18"/>
      <c r="D3" s="18"/>
      <c r="E3" s="18"/>
      <c r="F3" s="18"/>
      <c r="G3" s="18"/>
      <c r="H3" s="18"/>
      <c r="I3" s="18"/>
    </row>
    <row r="4" spans="1:9" ht="57.6" x14ac:dyDescent="0.3">
      <c r="A4" s="1" t="s">
        <v>0</v>
      </c>
      <c r="B4" s="1" t="s">
        <v>38</v>
      </c>
      <c r="C4" s="2" t="s">
        <v>2</v>
      </c>
      <c r="D4" s="2" t="s">
        <v>24</v>
      </c>
      <c r="E4" s="2" t="s">
        <v>1</v>
      </c>
      <c r="F4" s="2" t="s">
        <v>25</v>
      </c>
      <c r="G4" s="2" t="s">
        <v>26</v>
      </c>
      <c r="H4" s="2" t="s">
        <v>27</v>
      </c>
      <c r="I4" s="2" t="s">
        <v>28</v>
      </c>
    </row>
    <row r="5" spans="1:9" x14ac:dyDescent="0.3">
      <c r="A5" s="5">
        <v>1</v>
      </c>
      <c r="B5" s="5" t="s">
        <v>3</v>
      </c>
      <c r="C5" s="8">
        <v>28506.76</v>
      </c>
      <c r="D5" s="3">
        <f>E5-C5</f>
        <v>6824.3900000000031</v>
      </c>
      <c r="E5" s="7">
        <v>35331.15</v>
      </c>
      <c r="F5" s="3">
        <v>2764.29</v>
      </c>
      <c r="G5" s="3">
        <f>C5/E5*100</f>
        <v>80.684495126821503</v>
      </c>
      <c r="H5" s="3">
        <f>F5/C5*100</f>
        <v>9.6969631062947883</v>
      </c>
      <c r="I5" s="3">
        <f>F5/E5*100</f>
        <v>7.8239457249480973</v>
      </c>
    </row>
    <row r="6" spans="1:9" x14ac:dyDescent="0.3">
      <c r="A6" s="5">
        <v>2</v>
      </c>
      <c r="B6" s="5" t="s">
        <v>4</v>
      </c>
      <c r="C6" s="8">
        <v>5160.71</v>
      </c>
      <c r="D6" s="3">
        <f t="shared" ref="D6:D33" si="0">E6-C6</f>
        <v>860.29</v>
      </c>
      <c r="E6" s="7">
        <v>6021</v>
      </c>
      <c r="F6" s="3">
        <v>5010.71</v>
      </c>
      <c r="G6" s="3">
        <f t="shared" ref="G6:G33" si="1">C6/E6*100</f>
        <v>85.711841886729772</v>
      </c>
      <c r="H6" s="3">
        <f t="shared" ref="H6:H33" si="2">F6/C6*100</f>
        <v>97.093423191770128</v>
      </c>
      <c r="I6" s="3">
        <f t="shared" ref="I6:I32" si="3">F6/E6*100</f>
        <v>83.220561368543429</v>
      </c>
    </row>
    <row r="7" spans="1:9" x14ac:dyDescent="0.3">
      <c r="A7" s="5">
        <v>3</v>
      </c>
      <c r="B7" s="5" t="s">
        <v>5</v>
      </c>
      <c r="C7" s="8">
        <v>3009.31</v>
      </c>
      <c r="D7" s="3">
        <f t="shared" si="0"/>
        <v>1200.6600000000003</v>
      </c>
      <c r="E7" s="7">
        <v>4209.97</v>
      </c>
      <c r="F7" s="3">
        <v>147</v>
      </c>
      <c r="G7" s="3">
        <f t="shared" si="1"/>
        <v>71.480556868576244</v>
      </c>
      <c r="H7" s="3">
        <f t="shared" si="2"/>
        <v>4.8848407109935499</v>
      </c>
      <c r="I7" s="3">
        <f t="shared" si="3"/>
        <v>3.4917113423611088</v>
      </c>
    </row>
    <row r="8" spans="1:9" x14ac:dyDescent="0.3">
      <c r="A8" s="5">
        <v>4</v>
      </c>
      <c r="B8" s="5" t="s">
        <v>6</v>
      </c>
      <c r="C8" s="8">
        <v>14877.84</v>
      </c>
      <c r="D8" s="3">
        <f t="shared" si="0"/>
        <v>5698.02</v>
      </c>
      <c r="E8" s="7">
        <v>20575.86</v>
      </c>
      <c r="F8" s="11">
        <v>13044.2</v>
      </c>
      <c r="G8" s="3">
        <f t="shared" si="1"/>
        <v>72.307257145023343</v>
      </c>
      <c r="H8" s="3">
        <f t="shared" si="2"/>
        <v>87.67536147720368</v>
      </c>
      <c r="I8" s="3">
        <f t="shared" si="3"/>
        <v>63.395649076150406</v>
      </c>
    </row>
    <row r="9" spans="1:9" x14ac:dyDescent="0.3">
      <c r="A9" s="5">
        <v>5</v>
      </c>
      <c r="B9" s="5" t="s">
        <v>7</v>
      </c>
      <c r="C9" s="8">
        <v>4940.2299999999996</v>
      </c>
      <c r="D9" s="3">
        <f t="shared" si="0"/>
        <v>1419.7900000000009</v>
      </c>
      <c r="E9" s="7">
        <v>6360.02</v>
      </c>
      <c r="F9" s="3">
        <v>1594.47</v>
      </c>
      <c r="G9" s="3">
        <f t="shared" si="1"/>
        <v>77.676328061861426</v>
      </c>
      <c r="H9" s="3">
        <f t="shared" si="2"/>
        <v>32.275217955439324</v>
      </c>
      <c r="I9" s="3">
        <f t="shared" si="3"/>
        <v>25.070204181747858</v>
      </c>
    </row>
    <row r="10" spans="1:9" x14ac:dyDescent="0.3">
      <c r="A10" s="5">
        <v>6</v>
      </c>
      <c r="B10" s="5" t="s">
        <v>8</v>
      </c>
      <c r="C10" s="8">
        <v>9520.15</v>
      </c>
      <c r="D10" s="3">
        <f t="shared" si="0"/>
        <v>4770.8500000000004</v>
      </c>
      <c r="E10" s="7">
        <v>14291</v>
      </c>
      <c r="F10" s="3">
        <v>884.27</v>
      </c>
      <c r="G10" s="3">
        <f t="shared" si="1"/>
        <v>66.616401931285424</v>
      </c>
      <c r="H10" s="3">
        <f t="shared" si="2"/>
        <v>9.2884040692636152</v>
      </c>
      <c r="I10" s="3">
        <f t="shared" si="3"/>
        <v>6.1876005877825202</v>
      </c>
    </row>
    <row r="11" spans="1:9" x14ac:dyDescent="0.3">
      <c r="A11" s="5">
        <v>7</v>
      </c>
      <c r="B11" s="5" t="s">
        <v>9</v>
      </c>
      <c r="C11" s="8">
        <v>870.87</v>
      </c>
      <c r="D11" s="3">
        <f t="shared" si="0"/>
        <v>130.63</v>
      </c>
      <c r="E11" s="7">
        <v>1001.5</v>
      </c>
      <c r="F11" s="3">
        <v>759.13</v>
      </c>
      <c r="G11" s="3">
        <f t="shared" si="1"/>
        <v>86.956565152271594</v>
      </c>
      <c r="H11" s="3">
        <f t="shared" si="2"/>
        <v>87.169152686394071</v>
      </c>
      <c r="I11" s="3">
        <f t="shared" si="3"/>
        <v>75.799301048427353</v>
      </c>
    </row>
    <row r="12" spans="1:9" x14ac:dyDescent="0.3">
      <c r="A12" s="5">
        <v>8</v>
      </c>
      <c r="B12" s="5" t="s">
        <v>10</v>
      </c>
      <c r="C12" s="8">
        <v>15616.47</v>
      </c>
      <c r="D12" s="11">
        <f t="shared" si="0"/>
        <v>2295.840000000002</v>
      </c>
      <c r="E12" s="12">
        <v>17912.310000000001</v>
      </c>
      <c r="F12" s="11">
        <v>12140.28</v>
      </c>
      <c r="G12" s="11">
        <f t="shared" si="1"/>
        <v>87.182892658735796</v>
      </c>
      <c r="H12" s="3">
        <f t="shared" si="2"/>
        <v>77.740231947424746</v>
      </c>
      <c r="I12" s="3">
        <f t="shared" si="3"/>
        <v>67.776182971375547</v>
      </c>
    </row>
    <row r="13" spans="1:9" x14ac:dyDescent="0.3">
      <c r="A13" s="5">
        <v>9</v>
      </c>
      <c r="B13" s="5" t="s">
        <v>11</v>
      </c>
      <c r="C13" s="8">
        <v>833.22</v>
      </c>
      <c r="D13" s="11">
        <f t="shared" si="0"/>
        <v>354.23</v>
      </c>
      <c r="E13" s="12">
        <v>1187.45</v>
      </c>
      <c r="F13" s="11">
        <v>509.43</v>
      </c>
      <c r="G13" s="11">
        <f t="shared" si="1"/>
        <v>70.168849214703783</v>
      </c>
      <c r="H13" s="3">
        <f t="shared" si="2"/>
        <v>61.139915028443866</v>
      </c>
      <c r="I13" s="3">
        <f t="shared" si="3"/>
        <v>42.90117478630679</v>
      </c>
    </row>
    <row r="14" spans="1:9" x14ac:dyDescent="0.3">
      <c r="A14" s="5">
        <v>10</v>
      </c>
      <c r="B14" s="5" t="s">
        <v>34</v>
      </c>
      <c r="C14" s="8">
        <v>72847.679999999993</v>
      </c>
      <c r="D14" s="3">
        <f>E14-C14</f>
        <v>317627.40000000002</v>
      </c>
      <c r="E14" s="7">
        <v>390475.08</v>
      </c>
      <c r="F14" s="3">
        <v>33530.85</v>
      </c>
      <c r="G14" s="3">
        <f t="shared" si="1"/>
        <v>18.656166227048342</v>
      </c>
      <c r="H14" s="3">
        <f t="shared" si="2"/>
        <v>46.028713611744401</v>
      </c>
      <c r="I14" s="3">
        <f t="shared" si="3"/>
        <v>8.5871933235790614</v>
      </c>
    </row>
    <row r="15" spans="1:9" x14ac:dyDescent="0.3">
      <c r="A15" s="5">
        <v>11</v>
      </c>
      <c r="B15" s="5" t="s">
        <v>12</v>
      </c>
      <c r="C15" s="8">
        <v>6645.06</v>
      </c>
      <c r="D15" s="3">
        <f t="shared" si="0"/>
        <v>1041.2199999999993</v>
      </c>
      <c r="E15" s="7">
        <v>7686.28</v>
      </c>
      <c r="F15" s="3">
        <v>2130.25</v>
      </c>
      <c r="G15" s="3">
        <f t="shared" si="1"/>
        <v>86.453524982176049</v>
      </c>
      <c r="H15" s="3">
        <f t="shared" si="2"/>
        <v>32.057648839890078</v>
      </c>
      <c r="I15" s="3">
        <f t="shared" si="3"/>
        <v>27.71496744849264</v>
      </c>
    </row>
    <row r="16" spans="1:9" x14ac:dyDescent="0.3">
      <c r="A16" s="5">
        <v>12</v>
      </c>
      <c r="B16" s="13" t="s">
        <v>13</v>
      </c>
      <c r="C16" s="8">
        <v>561.66</v>
      </c>
      <c r="D16" s="3">
        <f t="shared" si="0"/>
        <v>582.75000000000011</v>
      </c>
      <c r="E16" s="7">
        <v>1144.4100000000001</v>
      </c>
      <c r="F16" s="11">
        <v>549.33000000000004</v>
      </c>
      <c r="G16" s="3">
        <f t="shared" si="1"/>
        <v>49.078564500484958</v>
      </c>
      <c r="H16" s="3">
        <f t="shared" si="2"/>
        <v>97.804721717765204</v>
      </c>
      <c r="I16" s="3">
        <f t="shared" si="3"/>
        <v>48.001153432773222</v>
      </c>
    </row>
    <row r="17" spans="1:9" x14ac:dyDescent="0.3">
      <c r="A17" s="6" t="s">
        <v>29</v>
      </c>
      <c r="B17" s="6" t="s">
        <v>30</v>
      </c>
      <c r="C17" s="4">
        <f>SUM(C5:C16)</f>
        <v>163389.96</v>
      </c>
      <c r="D17" s="4">
        <f t="shared" si="0"/>
        <v>342806.07000000007</v>
      </c>
      <c r="E17" s="4">
        <f t="shared" ref="E17" si="4">SUM(E5:E16)</f>
        <v>506196.03</v>
      </c>
      <c r="F17" s="4">
        <v>73610.460000000006</v>
      </c>
      <c r="G17" s="4">
        <f t="shared" si="1"/>
        <v>32.278001074010795</v>
      </c>
      <c r="H17" s="4">
        <f t="shared" si="2"/>
        <v>45.05200931562748</v>
      </c>
      <c r="I17" s="4">
        <f t="shared" si="3"/>
        <v>14.541888050761678</v>
      </c>
    </row>
    <row r="18" spans="1:9" x14ac:dyDescent="0.3">
      <c r="A18" s="5">
        <v>1</v>
      </c>
      <c r="B18" s="5" t="s">
        <v>14</v>
      </c>
      <c r="C18" s="9">
        <v>1068.44</v>
      </c>
      <c r="D18" s="3">
        <f t="shared" si="0"/>
        <v>6019.7199999999993</v>
      </c>
      <c r="E18" s="7">
        <v>7088.16</v>
      </c>
      <c r="F18" s="3">
        <v>232.04</v>
      </c>
      <c r="G18" s="3">
        <f t="shared" si="1"/>
        <v>15.07358750366809</v>
      </c>
      <c r="H18" s="3">
        <f t="shared" si="2"/>
        <v>21.717644416158137</v>
      </c>
      <c r="I18" s="3">
        <f t="shared" si="3"/>
        <v>3.2736281348050831</v>
      </c>
    </row>
    <row r="19" spans="1:9" x14ac:dyDescent="0.3">
      <c r="A19" s="5">
        <v>2</v>
      </c>
      <c r="B19" s="5" t="s">
        <v>37</v>
      </c>
      <c r="C19" s="9">
        <v>0</v>
      </c>
      <c r="D19" s="3">
        <f t="shared" si="0"/>
        <v>15</v>
      </c>
      <c r="E19" s="7">
        <v>15</v>
      </c>
      <c r="F19" s="3">
        <v>12</v>
      </c>
      <c r="G19" s="3">
        <f t="shared" si="1"/>
        <v>0</v>
      </c>
      <c r="H19" s="3">
        <v>0</v>
      </c>
      <c r="I19" s="3">
        <f t="shared" si="3"/>
        <v>80</v>
      </c>
    </row>
    <row r="20" spans="1:9" x14ac:dyDescent="0.3">
      <c r="A20" s="5">
        <v>3</v>
      </c>
      <c r="B20" s="5" t="s">
        <v>15</v>
      </c>
      <c r="C20" s="9">
        <v>961.69</v>
      </c>
      <c r="D20" s="3">
        <f t="shared" si="0"/>
        <v>16384.280000000002</v>
      </c>
      <c r="E20" s="7">
        <v>17345.97</v>
      </c>
      <c r="F20" s="3">
        <v>367.22</v>
      </c>
      <c r="G20" s="3">
        <f t="shared" si="1"/>
        <v>5.5441696255672062</v>
      </c>
      <c r="H20" s="3">
        <f t="shared" si="2"/>
        <v>38.184862065738443</v>
      </c>
      <c r="I20" s="3">
        <f t="shared" si="3"/>
        <v>2.1170335242134053</v>
      </c>
    </row>
    <row r="21" spans="1:9" x14ac:dyDescent="0.3">
      <c r="A21" s="5">
        <v>4</v>
      </c>
      <c r="B21" s="5" t="s">
        <v>35</v>
      </c>
      <c r="C21" s="9">
        <v>1146.69</v>
      </c>
      <c r="D21" s="3">
        <f t="shared" si="0"/>
        <v>14934.939999999999</v>
      </c>
      <c r="E21" s="7">
        <v>16081.63</v>
      </c>
      <c r="F21" s="3">
        <v>435.6</v>
      </c>
      <c r="G21" s="3">
        <f t="shared" si="1"/>
        <v>7.1304339174573723</v>
      </c>
      <c r="H21" s="3">
        <f t="shared" si="2"/>
        <v>37.987599089553406</v>
      </c>
      <c r="I21" s="3">
        <f t="shared" si="3"/>
        <v>2.7086806499092444</v>
      </c>
    </row>
    <row r="22" spans="1:9" x14ac:dyDescent="0.3">
      <c r="A22" s="5">
        <v>5</v>
      </c>
      <c r="B22" s="5" t="s">
        <v>16</v>
      </c>
      <c r="C22" s="9">
        <v>2440.5</v>
      </c>
      <c r="D22" s="3">
        <f t="shared" si="0"/>
        <v>989.32999999999993</v>
      </c>
      <c r="E22" s="7">
        <v>3429.83</v>
      </c>
      <c r="F22" s="3">
        <v>1577.28</v>
      </c>
      <c r="G22" s="3">
        <f t="shared" si="1"/>
        <v>71.155130137645301</v>
      </c>
      <c r="H22" s="3">
        <f t="shared" si="2"/>
        <v>64.629379225568528</v>
      </c>
      <c r="I22" s="3">
        <f t="shared" si="3"/>
        <v>45.987118895105588</v>
      </c>
    </row>
    <row r="23" spans="1:9" x14ac:dyDescent="0.3">
      <c r="A23" s="5">
        <v>6</v>
      </c>
      <c r="B23" s="5" t="s">
        <v>17</v>
      </c>
      <c r="C23" s="9">
        <v>4690.83</v>
      </c>
      <c r="D23" s="3">
        <f t="shared" si="0"/>
        <v>7867.91</v>
      </c>
      <c r="E23" s="7">
        <v>12558.74</v>
      </c>
      <c r="F23" s="3">
        <v>801.37</v>
      </c>
      <c r="G23" s="3">
        <f t="shared" si="1"/>
        <v>37.351119618687861</v>
      </c>
      <c r="H23" s="3">
        <f t="shared" si="2"/>
        <v>17.083757032337559</v>
      </c>
      <c r="I23" s="3">
        <f t="shared" si="3"/>
        <v>6.3809745245144018</v>
      </c>
    </row>
    <row r="24" spans="1:9" x14ac:dyDescent="0.3">
      <c r="A24" s="5">
        <v>7</v>
      </c>
      <c r="B24" s="5" t="s">
        <v>18</v>
      </c>
      <c r="C24" s="9">
        <v>2469.2600000000002</v>
      </c>
      <c r="D24" s="3">
        <f t="shared" si="0"/>
        <v>28.989999999999782</v>
      </c>
      <c r="E24" s="7">
        <v>2498.25</v>
      </c>
      <c r="F24" s="3">
        <v>2044.83</v>
      </c>
      <c r="G24" s="3">
        <f t="shared" si="1"/>
        <v>98.839587711397996</v>
      </c>
      <c r="H24" s="3">
        <f t="shared" si="2"/>
        <v>82.811449584085906</v>
      </c>
      <c r="I24" s="3">
        <f t="shared" si="3"/>
        <v>81.850495346742719</v>
      </c>
    </row>
    <row r="25" spans="1:9" x14ac:dyDescent="0.3">
      <c r="A25" s="5">
        <v>8</v>
      </c>
      <c r="B25" s="5" t="s">
        <v>19</v>
      </c>
      <c r="C25" s="9">
        <v>62.85</v>
      </c>
      <c r="D25" s="3">
        <f t="shared" si="0"/>
        <v>4186.1499999999996</v>
      </c>
      <c r="E25" s="7">
        <v>4249</v>
      </c>
      <c r="F25" s="3">
        <v>0</v>
      </c>
      <c r="G25" s="3">
        <f t="shared" si="1"/>
        <v>1.479171569781125</v>
      </c>
      <c r="H25" s="3">
        <f t="shared" si="2"/>
        <v>0</v>
      </c>
      <c r="I25" s="3">
        <f t="shared" si="3"/>
        <v>0</v>
      </c>
    </row>
    <row r="26" spans="1:9" x14ac:dyDescent="0.3">
      <c r="A26" s="6" t="s">
        <v>31</v>
      </c>
      <c r="B26" s="6" t="s">
        <v>30</v>
      </c>
      <c r="C26" s="4">
        <f>SUM(C18:C25)</f>
        <v>12840.26</v>
      </c>
      <c r="D26" s="4">
        <f t="shared" si="0"/>
        <v>50426.32</v>
      </c>
      <c r="E26" s="4">
        <f t="shared" ref="E26" si="5">SUM(E18:E25)</f>
        <v>63266.58</v>
      </c>
      <c r="F26" s="4">
        <v>5470.34</v>
      </c>
      <c r="G26" s="4">
        <f t="shared" si="1"/>
        <v>20.295486179275059</v>
      </c>
      <c r="H26" s="4">
        <f t="shared" si="2"/>
        <v>42.603031402790911</v>
      </c>
      <c r="I26" s="4">
        <f t="shared" si="3"/>
        <v>8.6464923503056426</v>
      </c>
    </row>
    <row r="27" spans="1:9" x14ac:dyDescent="0.3">
      <c r="A27" s="5">
        <v>1</v>
      </c>
      <c r="B27" s="5" t="s">
        <v>21</v>
      </c>
      <c r="C27" s="10">
        <v>16389.55</v>
      </c>
      <c r="D27" s="3">
        <f t="shared" si="0"/>
        <v>8053.380000000001</v>
      </c>
      <c r="E27" s="3">
        <v>24442.93</v>
      </c>
      <c r="F27" s="3">
        <v>0</v>
      </c>
      <c r="G27" s="3">
        <f t="shared" si="1"/>
        <v>67.052313286500436</v>
      </c>
      <c r="H27" s="3">
        <f t="shared" si="2"/>
        <v>0</v>
      </c>
      <c r="I27" s="3">
        <f t="shared" si="3"/>
        <v>0</v>
      </c>
    </row>
    <row r="28" spans="1:9" x14ac:dyDescent="0.3">
      <c r="A28" s="6" t="s">
        <v>32</v>
      </c>
      <c r="B28" s="6" t="s">
        <v>30</v>
      </c>
      <c r="C28" s="4">
        <f>C27</f>
        <v>16389.55</v>
      </c>
      <c r="D28" s="4">
        <f t="shared" si="0"/>
        <v>8053.380000000001</v>
      </c>
      <c r="E28" s="4">
        <f t="shared" ref="E28:I28" si="6">E27</f>
        <v>24442.93</v>
      </c>
      <c r="F28" s="4">
        <v>0</v>
      </c>
      <c r="G28" s="4">
        <f t="shared" si="6"/>
        <v>67.052313286500436</v>
      </c>
      <c r="H28" s="4">
        <f t="shared" si="6"/>
        <v>0</v>
      </c>
      <c r="I28" s="4">
        <f t="shared" si="6"/>
        <v>0</v>
      </c>
    </row>
    <row r="29" spans="1:9" x14ac:dyDescent="0.3">
      <c r="A29" s="5">
        <v>1</v>
      </c>
      <c r="B29" s="5" t="s">
        <v>22</v>
      </c>
      <c r="C29" s="10">
        <v>15143.7</v>
      </c>
      <c r="D29" s="3">
        <f t="shared" si="0"/>
        <v>19229.030000000002</v>
      </c>
      <c r="E29" s="3">
        <v>34372.730000000003</v>
      </c>
      <c r="F29" s="3">
        <v>42.17</v>
      </c>
      <c r="G29" s="3">
        <f t="shared" si="1"/>
        <v>44.057309384503348</v>
      </c>
      <c r="H29" s="3">
        <f t="shared" si="2"/>
        <v>0.27846563257328133</v>
      </c>
      <c r="I29" s="3">
        <f t="shared" si="3"/>
        <v>0.12268446527232489</v>
      </c>
    </row>
    <row r="30" spans="1:9" x14ac:dyDescent="0.3">
      <c r="A30" s="6" t="s">
        <v>36</v>
      </c>
      <c r="B30" s="6" t="s">
        <v>30</v>
      </c>
      <c r="C30" s="4">
        <f>C17+C26+C28+C29</f>
        <v>207763.47</v>
      </c>
      <c r="D30" s="4">
        <f t="shared" si="0"/>
        <v>420514.80000000005</v>
      </c>
      <c r="E30" s="4">
        <f t="shared" ref="E30" si="7">E17+E26+E28+E29</f>
        <v>628278.27</v>
      </c>
      <c r="F30" s="4">
        <v>79122.97</v>
      </c>
      <c r="G30" s="4">
        <f t="shared" si="1"/>
        <v>33.068702185100243</v>
      </c>
      <c r="H30" s="4">
        <f t="shared" si="2"/>
        <v>38.083196242342318</v>
      </c>
      <c r="I30" s="4">
        <f t="shared" si="3"/>
        <v>12.593618747947467</v>
      </c>
    </row>
    <row r="31" spans="1:9" x14ac:dyDescent="0.3">
      <c r="A31" s="5">
        <v>1</v>
      </c>
      <c r="B31" s="5" t="s">
        <v>39</v>
      </c>
      <c r="C31" s="10">
        <v>6801.68</v>
      </c>
      <c r="D31" s="3">
        <f t="shared" si="0"/>
        <v>0</v>
      </c>
      <c r="E31" s="3">
        <v>6801.68</v>
      </c>
      <c r="F31" s="3">
        <v>0</v>
      </c>
      <c r="G31" s="3">
        <f t="shared" si="1"/>
        <v>100</v>
      </c>
      <c r="H31" s="3">
        <f t="shared" si="2"/>
        <v>0</v>
      </c>
      <c r="I31" s="4">
        <f t="shared" si="3"/>
        <v>0</v>
      </c>
    </row>
    <row r="32" spans="1:9" x14ac:dyDescent="0.3">
      <c r="A32" s="5">
        <v>1</v>
      </c>
      <c r="B32" s="5" t="s">
        <v>20</v>
      </c>
      <c r="C32" s="10">
        <v>97198.24</v>
      </c>
      <c r="D32" s="3">
        <f t="shared" si="0"/>
        <v>0</v>
      </c>
      <c r="E32" s="3">
        <v>97198.24</v>
      </c>
      <c r="F32" s="3">
        <v>0</v>
      </c>
      <c r="G32" s="3">
        <f t="shared" si="1"/>
        <v>100</v>
      </c>
      <c r="H32" s="3">
        <f t="shared" si="2"/>
        <v>0</v>
      </c>
      <c r="I32" s="4">
        <f t="shared" si="3"/>
        <v>0</v>
      </c>
    </row>
    <row r="33" spans="1:9" x14ac:dyDescent="0.3">
      <c r="A33" s="6" t="s">
        <v>33</v>
      </c>
      <c r="B33" s="6" t="s">
        <v>30</v>
      </c>
      <c r="C33" s="4">
        <f>C30+C31+C32</f>
        <v>311763.39</v>
      </c>
      <c r="D33" s="4">
        <f t="shared" si="0"/>
        <v>420514.80000000005</v>
      </c>
      <c r="E33" s="4">
        <f>E30+E31+E32</f>
        <v>732278.19000000006</v>
      </c>
      <c r="F33" s="4">
        <v>79122.97</v>
      </c>
      <c r="G33" s="4">
        <f t="shared" si="1"/>
        <v>42.574447014460446</v>
      </c>
      <c r="H33" s="4">
        <f t="shared" si="2"/>
        <v>25.379172968320624</v>
      </c>
      <c r="I33" s="4">
        <f>F33/E33*100</f>
        <v>10.805042548105931</v>
      </c>
    </row>
  </sheetData>
  <mergeCells count="3">
    <mergeCell ref="A1:I1"/>
    <mergeCell ref="A2:I2"/>
    <mergeCell ref="A3:I3"/>
  </mergeCells>
  <pageMargins left="1.05" right="0.7" top="0.75" bottom="0.75" header="0.3" footer="0.3"/>
  <pageSetup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2022-02-26T06:14:44Z</cp:lastPrinted>
  <dcterms:created xsi:type="dcterms:W3CDTF">2020-09-17T13:13:34Z</dcterms:created>
  <dcterms:modified xsi:type="dcterms:W3CDTF">2022-02-26T06:14:49Z</dcterms:modified>
</cp:coreProperties>
</file>